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45621"/>
</workbook>
</file>

<file path=xl/calcChain.xml><?xml version="1.0" encoding="utf-8"?>
<calcChain xmlns="http://schemas.openxmlformats.org/spreadsheetml/2006/main">
  <c r="D9" i="2" l="1"/>
  <c r="C9" i="2"/>
  <c r="B9" i="2"/>
  <c r="D22" i="2"/>
  <c r="C22" i="2"/>
  <c r="B22" i="2"/>
  <c r="D21" i="2"/>
  <c r="C21" i="2"/>
  <c r="B21" i="2"/>
  <c r="D20" i="2"/>
  <c r="C20" i="2"/>
  <c r="B20" i="2"/>
  <c r="D19" i="2"/>
  <c r="C19" i="2"/>
  <c r="B19" i="2"/>
  <c r="E20" i="2" l="1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8" i="2"/>
  <c r="C8" i="2"/>
  <c r="B8" i="2"/>
  <c r="D7" i="2"/>
  <c r="C7" i="2"/>
  <c r="B7" i="2"/>
  <c r="D6" i="2"/>
  <c r="C6" i="2"/>
  <c r="B6" i="2"/>
  <c r="F6" i="2" l="1"/>
  <c r="E22" i="2"/>
  <c r="E6" i="2"/>
  <c r="F8" i="2"/>
  <c r="F9" i="2"/>
  <c r="F10" i="2"/>
  <c r="E11" i="2"/>
  <c r="E12" i="2"/>
  <c r="E13" i="2"/>
  <c r="E14" i="2"/>
  <c r="F16" i="2"/>
  <c r="E15" i="2"/>
  <c r="F18" i="2"/>
  <c r="E19" i="2"/>
  <c r="F21" i="2"/>
  <c r="F14" i="2"/>
  <c r="F12" i="2"/>
  <c r="F11" i="2"/>
  <c r="F13" i="2"/>
  <c r="F7" i="2"/>
  <c r="E16" i="2"/>
  <c r="F19" i="2"/>
  <c r="E21" i="2"/>
  <c r="F22" i="2"/>
  <c r="E8" i="2"/>
  <c r="E9" i="2"/>
  <c r="E10" i="2"/>
  <c r="F15" i="2"/>
  <c r="F17" i="2"/>
  <c r="E18" i="2"/>
  <c r="F20" i="2"/>
  <c r="E17" i="2"/>
  <c r="E7" i="2"/>
</calcChain>
</file>

<file path=xl/sharedStrings.xml><?xml version="1.0" encoding="utf-8"?>
<sst xmlns="http://schemas.openxmlformats.org/spreadsheetml/2006/main" count="86" uniqueCount="62">
  <si>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</si>
  <si>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</si>
  <si>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</si>
  <si>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</si>
  <si>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</si>
  <si>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</si>
  <si>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</si>
  <si>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</si>
  <si>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</si>
  <si>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</si>
  <si>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</si>
  <si>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</si>
  <si>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</si>
  <si>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</si>
  <si>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</si>
  <si>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</si>
  <si>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</si>
  <si>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</si>
  <si>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</si>
  <si>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</si>
  <si>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</si>
  <si>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</si>
  <si>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</si>
  <si>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</si>
  <si>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</si>
  <si>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</si>
  <si>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SERVIZIO 118</t>
  </si>
  <si>
    <t>DIPARTIMENTO DI RIABILITAZIONE</t>
  </si>
  <si>
    <t>a</t>
  </si>
  <si>
    <t>b</t>
  </si>
  <si>
    <t>c</t>
  </si>
  <si>
    <t>d=c:b</t>
  </si>
  <si>
    <t>e=(b-c):b</t>
  </si>
  <si>
    <t>01/2014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</si>
  <si>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</si>
  <si>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</si>
  <si>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</si>
  <si>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</si>
  <si>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</si>
  <si>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</si>
  <si>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</si>
  <si>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</si>
  <si>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</si>
  <si>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</si>
  <si>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</si>
  <si>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</si>
  <si>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</si>
  <si>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</si>
  <si>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</si>
  <si>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</si>
  <si>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</si>
  <si>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</si>
  <si>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</si>
  <si>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U027-D04-POLO RIABILITATIVO ORIENTALE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</si>
  <si>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</si>
  <si>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</si>
  <si>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</si>
  <si>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</si>
  <si>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</si>
  <si>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STRUTTURE CENTRALI</t>
  </si>
  <si>
    <t>TASSO DI ASSENZA E PRESENZA DEL PERSONALE - mese di NOVEMBRE 2014</t>
  </si>
  <si>
    <t xml:space="preserve"> 11/2014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</si>
</sst>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mmm\-yy;@"/>
  </numFmts>
  <fonts count="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/>
    <xf numFmtId="2" fontId="3" fillId="4" borderId="1" xfId="0" applyNumberFormat="1" applyFont="1" applyFill="1" applyBorder="1" applyAlignment="1"/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B1" workbookViewId="0">
      <selection activeCell="C2" sqref="C2:C26"/>
    </sheetView>
  </sheetViews>
  <sheetFormatPr defaultRowHeight="12.75" x14ac:dyDescent="0.2"/>
  <cols>
    <col min="1" max="1" width="19.28515625" customWidth="1"/>
    <col min="2" max="2" width="52.5703125" customWidth="1"/>
    <col min="3" max="3" width="13.42578125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 x14ac:dyDescent="0.2">
      <c r="A2" s="6" t="s">
        <v>33</v>
      </c>
      <c r="B2" s="12" t="s">
        <v>34</v>
      </c>
      <c r="C2" s="12">
        <v>1</v>
      </c>
      <c r="D2" s="12">
        <v>30</v>
      </c>
      <c r="E2" s="12">
        <v>0</v>
      </c>
      <c r="F2" s="12">
        <v>100</v>
      </c>
      <c r="G2" s="12">
        <v>0</v>
      </c>
    </row>
    <row r="3" spans="1:7" ht="12.75" customHeight="1" x14ac:dyDescent="0.2">
      <c r="A3" s="6" t="s">
        <v>33</v>
      </c>
      <c r="B3" s="12" t="s">
        <v>35</v>
      </c>
      <c r="C3" s="12">
        <v>416</v>
      </c>
      <c r="D3" s="12">
        <v>12480</v>
      </c>
      <c r="E3" s="12">
        <v>2328</v>
      </c>
      <c r="F3" s="12">
        <v>81.349999999999994</v>
      </c>
      <c r="G3" s="12">
        <v>18.649999999999999</v>
      </c>
    </row>
    <row r="4" spans="1:7" ht="12.75" customHeight="1" x14ac:dyDescent="0.2">
      <c r="A4" s="6" t="s">
        <v>33</v>
      </c>
      <c r="B4" s="12" t="s">
        <v>36</v>
      </c>
      <c r="C4" s="12">
        <v>350.8</v>
      </c>
      <c r="D4" s="12">
        <v>10524</v>
      </c>
      <c r="E4" s="12">
        <v>2025</v>
      </c>
      <c r="F4" s="12">
        <v>80.760000000000005</v>
      </c>
      <c r="G4" s="12">
        <v>19.239999999999998</v>
      </c>
    </row>
    <row r="5" spans="1:7" ht="12.75" customHeight="1" x14ac:dyDescent="0.2">
      <c r="A5" s="6" t="s">
        <v>33</v>
      </c>
      <c r="B5" s="12" t="s">
        <v>37</v>
      </c>
      <c r="C5" s="12">
        <v>50</v>
      </c>
      <c r="D5" s="12">
        <v>1500</v>
      </c>
      <c r="E5" s="12">
        <v>233</v>
      </c>
      <c r="F5" s="12">
        <v>84.47</v>
      </c>
      <c r="G5" s="12">
        <v>15.53</v>
      </c>
    </row>
    <row r="6" spans="1:7" ht="12.75" customHeight="1" x14ac:dyDescent="0.2">
      <c r="A6" s="6" t="s">
        <v>33</v>
      </c>
      <c r="B6" s="12" t="s">
        <v>38</v>
      </c>
      <c r="C6" s="12">
        <v>21</v>
      </c>
      <c r="D6" s="12">
        <v>630</v>
      </c>
      <c r="E6" s="12">
        <v>54</v>
      </c>
      <c r="F6" s="12">
        <v>91.43</v>
      </c>
      <c r="G6" s="12">
        <v>8.57</v>
      </c>
    </row>
    <row r="7" spans="1:7" ht="12.75" customHeight="1" x14ac:dyDescent="0.2">
      <c r="A7" s="6" t="s">
        <v>33</v>
      </c>
      <c r="B7" s="12" t="s">
        <v>39</v>
      </c>
      <c r="C7" s="12">
        <v>251.6</v>
      </c>
      <c r="D7" s="12">
        <v>7548</v>
      </c>
      <c r="E7" s="12">
        <v>1737</v>
      </c>
      <c r="F7" s="12">
        <v>76.989999999999995</v>
      </c>
      <c r="G7" s="12">
        <v>23.01</v>
      </c>
    </row>
    <row r="8" spans="1:7" ht="12.75" customHeight="1" x14ac:dyDescent="0.2">
      <c r="A8" s="6" t="s">
        <v>33</v>
      </c>
      <c r="B8" s="12" t="s">
        <v>40</v>
      </c>
      <c r="C8" s="12">
        <v>351.67</v>
      </c>
      <c r="D8" s="12">
        <v>10550</v>
      </c>
      <c r="E8" s="12">
        <v>2466</v>
      </c>
      <c r="F8" s="12">
        <v>76.63</v>
      </c>
      <c r="G8" s="12">
        <v>23.37</v>
      </c>
    </row>
    <row r="9" spans="1:7" ht="12.75" customHeight="1" x14ac:dyDescent="0.2">
      <c r="A9" s="6" t="s">
        <v>33</v>
      </c>
      <c r="B9" s="12" t="s">
        <v>41</v>
      </c>
      <c r="C9" s="12">
        <v>1107.3699999999999</v>
      </c>
      <c r="D9" s="12">
        <v>33221</v>
      </c>
      <c r="E9" s="12">
        <v>7675</v>
      </c>
      <c r="F9" s="12">
        <v>76.900000000000006</v>
      </c>
      <c r="G9" s="12">
        <v>23.1</v>
      </c>
    </row>
    <row r="10" spans="1:7" ht="12.75" customHeight="1" x14ac:dyDescent="0.2">
      <c r="A10" s="6" t="s">
        <v>33</v>
      </c>
      <c r="B10" s="12" t="s">
        <v>42</v>
      </c>
      <c r="C10" s="12">
        <v>375.43</v>
      </c>
      <c r="D10" s="12">
        <v>11263</v>
      </c>
      <c r="E10" s="12">
        <v>1713</v>
      </c>
      <c r="F10" s="12">
        <v>84.79</v>
      </c>
      <c r="G10" s="12">
        <v>15.21</v>
      </c>
    </row>
    <row r="11" spans="1:7" ht="12.75" customHeight="1" x14ac:dyDescent="0.2">
      <c r="A11" s="6" t="s">
        <v>33</v>
      </c>
      <c r="B11" s="12" t="s">
        <v>43</v>
      </c>
      <c r="C11" s="12">
        <v>61.1</v>
      </c>
      <c r="D11" s="12">
        <v>1833</v>
      </c>
      <c r="E11" s="12">
        <v>298</v>
      </c>
      <c r="F11" s="12">
        <v>83.74</v>
      </c>
      <c r="G11" s="12">
        <v>16.260000000000002</v>
      </c>
    </row>
    <row r="12" spans="1:7" ht="12.75" customHeight="1" x14ac:dyDescent="0.2">
      <c r="A12" s="6" t="s">
        <v>33</v>
      </c>
      <c r="B12" s="12" t="s">
        <v>44</v>
      </c>
      <c r="C12" s="12">
        <v>54</v>
      </c>
      <c r="D12" s="12">
        <v>1620</v>
      </c>
      <c r="E12" s="12">
        <v>255</v>
      </c>
      <c r="F12" s="12">
        <v>84.26</v>
      </c>
      <c r="G12" s="12">
        <v>15.74</v>
      </c>
    </row>
    <row r="13" spans="1:7" ht="12.75" customHeight="1" x14ac:dyDescent="0.2">
      <c r="A13" s="6" t="s">
        <v>33</v>
      </c>
      <c r="B13" s="12" t="s">
        <v>45</v>
      </c>
      <c r="C13" s="12">
        <v>65</v>
      </c>
      <c r="D13" s="12">
        <v>1950</v>
      </c>
      <c r="E13" s="12">
        <v>384</v>
      </c>
      <c r="F13" s="12">
        <v>80.31</v>
      </c>
      <c r="G13" s="12">
        <v>19.690000000000001</v>
      </c>
    </row>
    <row r="14" spans="1:7" ht="12.75" customHeight="1" x14ac:dyDescent="0.2">
      <c r="A14" s="6" t="s">
        <v>33</v>
      </c>
      <c r="B14" s="12" t="s">
        <v>46</v>
      </c>
      <c r="C14" s="12">
        <v>87</v>
      </c>
      <c r="D14" s="12">
        <v>2610</v>
      </c>
      <c r="E14" s="12">
        <v>269</v>
      </c>
      <c r="F14" s="12">
        <v>89.69</v>
      </c>
      <c r="G14" s="12">
        <v>10.31</v>
      </c>
    </row>
    <row r="15" spans="1:7" ht="12.75" customHeight="1" x14ac:dyDescent="0.2">
      <c r="A15" s="6" t="s">
        <v>33</v>
      </c>
      <c r="B15" s="12" t="s">
        <v>47</v>
      </c>
      <c r="C15" s="12">
        <v>43</v>
      </c>
      <c r="D15" s="12">
        <v>1290</v>
      </c>
      <c r="E15" s="12">
        <v>258</v>
      </c>
      <c r="F15" s="12">
        <v>80</v>
      </c>
      <c r="G15" s="12">
        <v>20</v>
      </c>
    </row>
    <row r="16" spans="1:7" ht="12.75" customHeight="1" x14ac:dyDescent="0.2">
      <c r="A16" s="6" t="s">
        <v>33</v>
      </c>
      <c r="B16" s="12" t="s">
        <v>48</v>
      </c>
      <c r="C16" s="12">
        <v>61</v>
      </c>
      <c r="D16" s="12">
        <v>1830</v>
      </c>
      <c r="E16" s="12">
        <v>325</v>
      </c>
      <c r="F16" s="12">
        <v>82.24</v>
      </c>
      <c r="G16" s="12">
        <v>17.760000000000002</v>
      </c>
    </row>
    <row r="17" spans="1:7" ht="12.75" customHeight="1" x14ac:dyDescent="0.2">
      <c r="A17" s="6" t="s">
        <v>33</v>
      </c>
      <c r="B17" s="12" t="s">
        <v>49</v>
      </c>
      <c r="C17" s="12">
        <v>56</v>
      </c>
      <c r="D17" s="12">
        <v>1680</v>
      </c>
      <c r="E17" s="12">
        <v>312</v>
      </c>
      <c r="F17" s="12">
        <v>81.430000000000007</v>
      </c>
      <c r="G17" s="12">
        <v>18.57</v>
      </c>
    </row>
    <row r="18" spans="1:7" ht="12.75" customHeight="1" x14ac:dyDescent="0.2">
      <c r="A18" s="6" t="s">
        <v>33</v>
      </c>
      <c r="B18" s="12" t="s">
        <v>50</v>
      </c>
      <c r="C18" s="12">
        <v>1</v>
      </c>
      <c r="D18" s="12">
        <v>30</v>
      </c>
      <c r="E18" s="12">
        <v>2</v>
      </c>
      <c r="F18" s="12">
        <v>93.33</v>
      </c>
      <c r="G18" s="12">
        <v>6.67</v>
      </c>
    </row>
    <row r="19" spans="1:7" ht="12.75" customHeight="1" x14ac:dyDescent="0.2">
      <c r="A19" s="6" t="s">
        <v>33</v>
      </c>
      <c r="B19" s="12" t="s">
        <v>51</v>
      </c>
      <c r="C19" s="12">
        <v>54</v>
      </c>
      <c r="D19" s="12">
        <v>1620</v>
      </c>
      <c r="E19" s="12">
        <v>142</v>
      </c>
      <c r="F19" s="12">
        <v>91.23</v>
      </c>
      <c r="G19" s="12">
        <v>8.77</v>
      </c>
    </row>
    <row r="20" spans="1:7" ht="16.5" customHeight="1" x14ac:dyDescent="0.2">
      <c r="A20" s="6" t="s">
        <v>33</v>
      </c>
      <c r="B20" s="12" t="s">
        <v>52</v>
      </c>
      <c r="C20" s="12">
        <v>4</v>
      </c>
      <c r="D20" s="12">
        <v>120</v>
      </c>
      <c r="E20" s="12">
        <v>37</v>
      </c>
      <c r="F20" s="12">
        <v>69.17</v>
      </c>
      <c r="G20" s="12">
        <v>30.83</v>
      </c>
    </row>
    <row r="21" spans="1:7" ht="12.75" customHeight="1" x14ac:dyDescent="0.2">
      <c r="A21" s="6" t="s">
        <v>33</v>
      </c>
      <c r="B21" s="12" t="s">
        <v>53</v>
      </c>
      <c r="C21" s="12">
        <v>1</v>
      </c>
      <c r="D21" s="12">
        <v>30</v>
      </c>
      <c r="E21" s="12">
        <v>1</v>
      </c>
      <c r="F21" s="12">
        <v>96.67</v>
      </c>
      <c r="G21" s="12">
        <v>3.33</v>
      </c>
    </row>
    <row r="22" spans="1:7" ht="12.75" customHeight="1" x14ac:dyDescent="0.2">
      <c r="A22" s="6" t="s">
        <v>33</v>
      </c>
      <c r="B22" s="12" t="s">
        <v>54</v>
      </c>
      <c r="C22" s="12">
        <v>194</v>
      </c>
      <c r="D22" s="12">
        <v>5820</v>
      </c>
      <c r="E22" s="12">
        <v>893</v>
      </c>
      <c r="F22" s="12">
        <v>84.66</v>
      </c>
      <c r="G22" s="12">
        <v>15.34</v>
      </c>
    </row>
    <row r="23" spans="1:7" ht="12.75" customHeight="1" x14ac:dyDescent="0.2">
      <c r="A23" s="6" t="s">
        <v>33</v>
      </c>
      <c r="B23" s="12" t="s">
        <v>55</v>
      </c>
      <c r="C23" s="12">
        <v>142.87</v>
      </c>
      <c r="D23" s="12">
        <v>4286</v>
      </c>
      <c r="E23" s="12">
        <v>648</v>
      </c>
      <c r="F23" s="12">
        <v>84.88</v>
      </c>
      <c r="G23" s="12">
        <v>15.12</v>
      </c>
    </row>
    <row r="24" spans="1:7" ht="12.75" customHeight="1" x14ac:dyDescent="0.2">
      <c r="A24" s="6" t="s">
        <v>33</v>
      </c>
      <c r="B24" s="12" t="s">
        <v>56</v>
      </c>
      <c r="C24" s="12">
        <v>254.49</v>
      </c>
      <c r="D24" s="12">
        <v>7634.7</v>
      </c>
      <c r="E24" s="12">
        <v>857.7</v>
      </c>
      <c r="F24" s="12">
        <v>88.77</v>
      </c>
      <c r="G24" s="12">
        <v>11.23</v>
      </c>
    </row>
    <row r="25" spans="1:7" ht="12.75" customHeight="1" x14ac:dyDescent="0.2">
      <c r="A25" s="6" t="s">
        <v>33</v>
      </c>
      <c r="B25" s="12" t="s">
        <v>57</v>
      </c>
      <c r="C25" s="12">
        <v>115.63</v>
      </c>
      <c r="D25" s="12">
        <v>3469</v>
      </c>
      <c r="E25" s="12">
        <v>460</v>
      </c>
      <c r="F25" s="12">
        <v>86.74</v>
      </c>
      <c r="G25" s="12">
        <v>13.26</v>
      </c>
    </row>
    <row r="26" spans="1:7" ht="12.75" customHeight="1" x14ac:dyDescent="0.2">
      <c r="A26" s="6" t="s">
        <v>33</v>
      </c>
      <c r="B26" s="12" t="s">
        <v>58</v>
      </c>
      <c r="C26" s="12">
        <v>165.01</v>
      </c>
      <c r="D26" s="12">
        <v>4950.3</v>
      </c>
      <c r="E26" s="12">
        <v>522.29999999999995</v>
      </c>
      <c r="F26" s="12">
        <v>89.45</v>
      </c>
      <c r="G26" s="12">
        <v>10.55</v>
      </c>
    </row>
  </sheetData>
  <pageMargins left="0.75" right="0.75" top="1" bottom="1" header="0.5" footer="0.5"/>
  <pageSetup paperSize="9" firstPageNumber="0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24"/>
  <sheetViews>
    <sheetView tabSelected="1" workbookViewId="0">
      <selection activeCell="B31" sqref="B31"/>
    </sheetView>
  </sheetViews>
  <sheetFormatPr defaultRowHeight="12.75" x14ac:dyDescent="0.2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 x14ac:dyDescent="0.25"/>
    <row r="2" spans="1:6" ht="21" thickBot="1" x14ac:dyDescent="0.35">
      <c r="A2" s="9" t="s">
        <v>60</v>
      </c>
      <c r="B2" s="10"/>
      <c r="C2" s="10"/>
      <c r="D2" s="10"/>
      <c r="E2" s="10"/>
      <c r="F2" s="11"/>
    </row>
    <row r="4" spans="1:6" x14ac:dyDescent="0.2">
      <c r="B4" s="2" t="s">
        <v>28</v>
      </c>
      <c r="C4" s="2" t="s">
        <v>29</v>
      </c>
      <c r="D4" s="2" t="s">
        <v>30</v>
      </c>
      <c r="E4" s="2" t="s">
        <v>31</v>
      </c>
      <c r="F4" s="2" t="s">
        <v>32</v>
      </c>
    </row>
    <row r="5" spans="1:6" ht="51" x14ac:dyDescent="0.2">
      <c r="A5" s="5" t="s">
        <v>61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 x14ac:dyDescent="0.2">
      <c r="A6" s="7" t="s">
        <v>12</v>
      </c>
      <c r="B6" s="7">
        <f>datiEstrattiAREAS!C3</f>
        <v>416</v>
      </c>
      <c r="C6" s="7">
        <f>datiEstrattiAREAS!D3</f>
        <v>12480</v>
      </c>
      <c r="D6" s="7">
        <f>datiEstrattiAREAS!E3</f>
        <v>2328</v>
      </c>
      <c r="E6" s="8">
        <f>D6/C6*100</f>
        <v>18.653846153846153</v>
      </c>
      <c r="F6" s="8">
        <f>(C6-D6)/C6*100</f>
        <v>81.34615384615384</v>
      </c>
    </row>
    <row r="7" spans="1:6" x14ac:dyDescent="0.2">
      <c r="A7" s="7" t="s">
        <v>13</v>
      </c>
      <c r="B7" s="7">
        <f>datiEstrattiAREAS!C4+datiEstrattiAREAS!C5+datiEstrattiAREAS!C6</f>
        <v>421.8</v>
      </c>
      <c r="C7" s="7">
        <f>datiEstrattiAREAS!D4+datiEstrattiAREAS!D5+datiEstrattiAREAS!D6</f>
        <v>12654</v>
      </c>
      <c r="D7" s="7">
        <f>datiEstrattiAREAS!E4+datiEstrattiAREAS!E5+datiEstrattiAREAS!E6</f>
        <v>2312</v>
      </c>
      <c r="E7" s="8">
        <f>D7/C7*100</f>
        <v>18.270902481428799</v>
      </c>
      <c r="F7" s="8">
        <f>(C7-D7)/C7*100</f>
        <v>81.729097518571209</v>
      </c>
    </row>
    <row r="8" spans="1:6" x14ac:dyDescent="0.2">
      <c r="A8" s="7" t="s">
        <v>14</v>
      </c>
      <c r="B8" s="7">
        <f>datiEstrattiAREAS!C8</f>
        <v>351.67</v>
      </c>
      <c r="C8" s="7">
        <f>datiEstrattiAREAS!D8</f>
        <v>10550</v>
      </c>
      <c r="D8" s="7">
        <f>+datiEstrattiAREAS!E8</f>
        <v>2466</v>
      </c>
      <c r="E8" s="8">
        <f t="shared" ref="E8:E22" si="0">D8/C8*100</f>
        <v>23.374407582938389</v>
      </c>
      <c r="F8" s="8">
        <f t="shared" ref="F8:F22" si="1">(C8-D8)/C8*100</f>
        <v>76.625592417061611</v>
      </c>
    </row>
    <row r="9" spans="1:6" x14ac:dyDescent="0.2">
      <c r="A9" s="7" t="s">
        <v>15</v>
      </c>
      <c r="B9" s="7">
        <f>datiEstrattiAREAS!C7+datiEstrattiAREAS!C9+datiEstrattiAREAS!C10+datiEstrattiAREAS!C2</f>
        <v>1735.3999999999999</v>
      </c>
      <c r="C9" s="7">
        <f>datiEstrattiAREAS!D7+datiEstrattiAREAS!D9+datiEstrattiAREAS!D10+datiEstrattiAREAS!D2</f>
        <v>52062</v>
      </c>
      <c r="D9" s="7">
        <f>datiEstrattiAREAS!E7+datiEstrattiAREAS!E9+datiEstrattiAREAS!E10+datiEstrattiAREAS!E2</f>
        <v>11125</v>
      </c>
      <c r="E9" s="8">
        <f t="shared" si="0"/>
        <v>21.368752641081787</v>
      </c>
      <c r="F9" s="8">
        <f t="shared" si="1"/>
        <v>78.631247358918216</v>
      </c>
    </row>
    <row r="10" spans="1:6" x14ac:dyDescent="0.2">
      <c r="A10" s="7" t="s">
        <v>16</v>
      </c>
      <c r="B10" s="7">
        <f>datiEstrattiAREAS!C11</f>
        <v>61.1</v>
      </c>
      <c r="C10" s="7">
        <f>datiEstrattiAREAS!D11</f>
        <v>1833</v>
      </c>
      <c r="D10" s="7">
        <f>datiEstrattiAREAS!E11</f>
        <v>298</v>
      </c>
      <c r="E10" s="8">
        <f t="shared" si="0"/>
        <v>16.257501363884341</v>
      </c>
      <c r="F10" s="8">
        <f t="shared" si="1"/>
        <v>83.742498636115656</v>
      </c>
    </row>
    <row r="11" spans="1:6" x14ac:dyDescent="0.2">
      <c r="A11" s="7" t="s">
        <v>17</v>
      </c>
      <c r="B11" s="7">
        <f>datiEstrattiAREAS!C12</f>
        <v>54</v>
      </c>
      <c r="C11" s="7">
        <f>datiEstrattiAREAS!D12</f>
        <v>1620</v>
      </c>
      <c r="D11" s="7">
        <f>datiEstrattiAREAS!E12</f>
        <v>255</v>
      </c>
      <c r="E11" s="8">
        <f t="shared" si="0"/>
        <v>15.74074074074074</v>
      </c>
      <c r="F11" s="8">
        <f t="shared" si="1"/>
        <v>84.259259259259252</v>
      </c>
    </row>
    <row r="12" spans="1:6" x14ac:dyDescent="0.2">
      <c r="A12" s="7" t="s">
        <v>18</v>
      </c>
      <c r="B12" s="7">
        <f>datiEstrattiAREAS!C13</f>
        <v>65</v>
      </c>
      <c r="C12" s="7">
        <f>datiEstrattiAREAS!D13</f>
        <v>1950</v>
      </c>
      <c r="D12" s="7">
        <f>datiEstrattiAREAS!E13</f>
        <v>384</v>
      </c>
      <c r="E12" s="8">
        <f t="shared" si="0"/>
        <v>19.692307692307693</v>
      </c>
      <c r="F12" s="8">
        <f t="shared" si="1"/>
        <v>80.307692307692307</v>
      </c>
    </row>
    <row r="13" spans="1:6" x14ac:dyDescent="0.2">
      <c r="A13" s="7" t="s">
        <v>19</v>
      </c>
      <c r="B13" s="7">
        <f>datiEstrattiAREAS!C14</f>
        <v>87</v>
      </c>
      <c r="C13" s="7">
        <f>datiEstrattiAREAS!D14</f>
        <v>2610</v>
      </c>
      <c r="D13" s="7">
        <f>datiEstrattiAREAS!E14</f>
        <v>269</v>
      </c>
      <c r="E13" s="8">
        <f t="shared" si="0"/>
        <v>10.306513409961687</v>
      </c>
      <c r="F13" s="8">
        <f t="shared" si="1"/>
        <v>89.693486590038319</v>
      </c>
    </row>
    <row r="14" spans="1:6" x14ac:dyDescent="0.2">
      <c r="A14" s="7" t="s">
        <v>20</v>
      </c>
      <c r="B14" s="7">
        <f>datiEstrattiAREAS!C15</f>
        <v>43</v>
      </c>
      <c r="C14" s="7">
        <f>datiEstrattiAREAS!D15</f>
        <v>1290</v>
      </c>
      <c r="D14" s="7">
        <f>datiEstrattiAREAS!E15</f>
        <v>258</v>
      </c>
      <c r="E14" s="8">
        <f t="shared" si="0"/>
        <v>20</v>
      </c>
      <c r="F14" s="8">
        <f t="shared" si="1"/>
        <v>80</v>
      </c>
    </row>
    <row r="15" spans="1:6" x14ac:dyDescent="0.2">
      <c r="A15" s="7" t="s">
        <v>21</v>
      </c>
      <c r="B15" s="7">
        <f>+datiEstrattiAREAS!C16+datiEstrattiAREAS!C21</f>
        <v>62</v>
      </c>
      <c r="C15" s="7">
        <f>+datiEstrattiAREAS!D16+datiEstrattiAREAS!D21</f>
        <v>1860</v>
      </c>
      <c r="D15" s="7">
        <f>+datiEstrattiAREAS!E16+datiEstrattiAREAS!E21</f>
        <v>326</v>
      </c>
      <c r="E15" s="8">
        <f t="shared" si="0"/>
        <v>17.526881720430108</v>
      </c>
      <c r="F15" s="8">
        <f t="shared" si="1"/>
        <v>82.473118279569889</v>
      </c>
    </row>
    <row r="16" spans="1:6" x14ac:dyDescent="0.2">
      <c r="A16" s="7" t="s">
        <v>22</v>
      </c>
      <c r="B16" s="7">
        <f>datiEstrattiAREAS!C17</f>
        <v>56</v>
      </c>
      <c r="C16" s="7">
        <f>datiEstrattiAREAS!D17</f>
        <v>1680</v>
      </c>
      <c r="D16" s="7">
        <f>datiEstrattiAREAS!E17</f>
        <v>312</v>
      </c>
      <c r="E16" s="8">
        <f t="shared" si="0"/>
        <v>18.571428571428573</v>
      </c>
      <c r="F16" s="8">
        <f t="shared" si="1"/>
        <v>81.428571428571431</v>
      </c>
    </row>
    <row r="17" spans="1:6" x14ac:dyDescent="0.2">
      <c r="A17" s="7" t="s">
        <v>23</v>
      </c>
      <c r="B17" s="7">
        <f>datiEstrattiAREAS!C19</f>
        <v>54</v>
      </c>
      <c r="C17" s="7">
        <f>datiEstrattiAREAS!D19</f>
        <v>1620</v>
      </c>
      <c r="D17" s="7">
        <f>datiEstrattiAREAS!E19</f>
        <v>142</v>
      </c>
      <c r="E17" s="8">
        <f t="shared" si="0"/>
        <v>8.7654320987654319</v>
      </c>
      <c r="F17" s="8">
        <f t="shared" si="1"/>
        <v>91.23456790123457</v>
      </c>
    </row>
    <row r="18" spans="1:6" x14ac:dyDescent="0.2">
      <c r="A18" s="7" t="s">
        <v>24</v>
      </c>
      <c r="B18" s="7">
        <f>datiEstrattiAREAS!C23+datiEstrattiAREAS!C18</f>
        <v>143.87</v>
      </c>
      <c r="C18" s="7">
        <f>datiEstrattiAREAS!D23+datiEstrattiAREAS!D18</f>
        <v>4316</v>
      </c>
      <c r="D18" s="7">
        <f>datiEstrattiAREAS!E23+datiEstrattiAREAS!E18</f>
        <v>650</v>
      </c>
      <c r="E18" s="8">
        <f t="shared" si="0"/>
        <v>15.060240963855422</v>
      </c>
      <c r="F18" s="8">
        <f t="shared" si="1"/>
        <v>84.939759036144579</v>
      </c>
    </row>
    <row r="19" spans="1:6" x14ac:dyDescent="0.2">
      <c r="A19" s="7" t="s">
        <v>25</v>
      </c>
      <c r="B19" s="7">
        <f>datiEstrattiAREAS!C24</f>
        <v>254.49</v>
      </c>
      <c r="C19" s="7">
        <f>datiEstrattiAREAS!D24</f>
        <v>7634.7</v>
      </c>
      <c r="D19" s="7">
        <f>datiEstrattiAREAS!E24</f>
        <v>857.7</v>
      </c>
      <c r="E19" s="8">
        <f t="shared" si="0"/>
        <v>11.234233172226807</v>
      </c>
      <c r="F19" s="8">
        <f t="shared" si="1"/>
        <v>88.765766827773191</v>
      </c>
    </row>
    <row r="20" spans="1:6" x14ac:dyDescent="0.2">
      <c r="A20" s="7" t="s">
        <v>59</v>
      </c>
      <c r="B20" s="7">
        <f>datiEstrattiAREAS!C26</f>
        <v>165.01</v>
      </c>
      <c r="C20" s="7">
        <f>datiEstrattiAREAS!D26</f>
        <v>4950.3</v>
      </c>
      <c r="D20" s="7">
        <f>datiEstrattiAREAS!E26</f>
        <v>522.29999999999995</v>
      </c>
      <c r="E20" s="8">
        <f>D20/C20*100</f>
        <v>10.550875704502756</v>
      </c>
      <c r="F20" s="8">
        <f t="shared" si="1"/>
        <v>89.449124295497242</v>
      </c>
    </row>
    <row r="21" spans="1:6" x14ac:dyDescent="0.2">
      <c r="A21" s="7" t="s">
        <v>26</v>
      </c>
      <c r="B21" s="7">
        <f>datiEstrattiAREAS!C25</f>
        <v>115.63</v>
      </c>
      <c r="C21" s="7">
        <f>datiEstrattiAREAS!D25</f>
        <v>3469</v>
      </c>
      <c r="D21" s="7">
        <f>datiEstrattiAREAS!E25</f>
        <v>460</v>
      </c>
      <c r="E21" s="8">
        <f t="shared" si="0"/>
        <v>13.260305563562985</v>
      </c>
      <c r="F21" s="8">
        <f t="shared" si="1"/>
        <v>86.739694436437006</v>
      </c>
    </row>
    <row r="22" spans="1:6" x14ac:dyDescent="0.2">
      <c r="A22" s="7" t="s">
        <v>27</v>
      </c>
      <c r="B22" s="7">
        <f>datiEstrattiAREAS!C20+datiEstrattiAREAS!C22</f>
        <v>198</v>
      </c>
      <c r="C22" s="7">
        <f>datiEstrattiAREAS!D20+datiEstrattiAREAS!D22</f>
        <v>5940</v>
      </c>
      <c r="D22" s="7">
        <f>datiEstrattiAREAS!E20+datiEstrattiAREAS!E22</f>
        <v>930</v>
      </c>
      <c r="E22" s="8">
        <f t="shared" si="0"/>
        <v>15.656565656565657</v>
      </c>
      <c r="F22" s="8">
        <f t="shared" si="1"/>
        <v>84.343434343434339</v>
      </c>
    </row>
    <row r="24" spans="1:6" x14ac:dyDescent="0.2">
      <c r="E24" s="4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DELL</cp:lastModifiedBy>
  <cp:lastPrinted>2015-02-11T08:19:22Z</cp:lastPrinted>
  <dcterms:created xsi:type="dcterms:W3CDTF">2013-05-20T09:10:25Z</dcterms:created>
  <dcterms:modified xsi:type="dcterms:W3CDTF">2015-02-13T11:58:39Z</dcterms:modified>
</cp:coreProperties>
</file>